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13_ncr:1_{6BD047E1-BF21-445D-9ECE-AA1CCF88D776}" xr6:coauthVersionLast="47" xr6:coauthVersionMax="47" xr10:uidLastSave="{00000000-0000-0000-0000-000000000000}"/>
  <bookViews>
    <workbookView xWindow="-108" yWindow="-108" windowWidth="23256" windowHeight="12576"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 i="2" l="1"/>
  <c r="E15" i="2" l="1"/>
  <c r="F15" i="2"/>
  <c r="G15" i="2"/>
  <c r="H15" i="2"/>
  <c r="I15" i="2"/>
  <c r="J15" i="2"/>
  <c r="K15" i="2"/>
  <c r="L15" i="2"/>
  <c r="M15" i="2"/>
  <c r="N15" i="2"/>
  <c r="O15" i="2"/>
  <c r="P15" i="2"/>
  <c r="P22" i="2" s="1"/>
  <c r="D15" i="2"/>
  <c r="P20" i="2" l="1"/>
  <c r="P21" i="2"/>
</calcChain>
</file>

<file path=xl/sharedStrings.xml><?xml version="1.0" encoding="utf-8"?>
<sst xmlns="http://schemas.openxmlformats.org/spreadsheetml/2006/main" count="64" uniqueCount="48">
  <si>
    <t>TRUNG TÂM PHÁT TRIỂN QUỸ ĐẤT</t>
  </si>
  <si>
    <t>THÀNH PHỐ ĐỒNG NAI</t>
  </si>
  <si>
    <t/>
  </si>
  <si>
    <t>STT</t>
  </si>
  <si>
    <t>Họ và tên</t>
  </si>
  <si>
    <t>Địa chỉ thường trú</t>
  </si>
  <si>
    <t>Diện tích đất bồi thường (m²)</t>
  </si>
  <si>
    <t>Giá trị bồi thường, hỗ trợ về đất</t>
  </si>
  <si>
    <t>Giá trị bồi thường, hỗ trợ về nhà, vật kiến trúc</t>
  </si>
  <si>
    <t>Giá trị bồi thường, hỗ trợ về cây trồng</t>
  </si>
  <si>
    <t>Giá trị về các chính sách hỗ trợ</t>
  </si>
  <si>
    <t>Thưởng di dời</t>
  </si>
  <si>
    <t>Tổng cộng giá trị bồi thường, hỗ trợ</t>
  </si>
  <si>
    <t>Ghi chú</t>
  </si>
  <si>
    <t>Tổng</t>
  </si>
  <si>
    <t>Phi nông nghiệp</t>
  </si>
  <si>
    <t>Nông nghiệp</t>
  </si>
  <si>
    <t>Đất ở</t>
  </si>
  <si>
    <t>Đất trồng cây hàng năm khác</t>
  </si>
  <si>
    <t>Đất trồng lúa nước còn lại</t>
  </si>
  <si>
    <t>Đất nông nghiệp khác</t>
  </si>
  <si>
    <t>Ấp 1, Xuân Đông, thành phố Đồng Nai</t>
  </si>
  <si>
    <t>Bà Nguyễn Thị Hải</t>
  </si>
  <si>
    <t>Xã Long Phước Thành Phố Đồng Nai</t>
  </si>
  <si>
    <t>Ông Văn Phú Sinh</t>
  </si>
  <si>
    <t>Ấp 1, Xuân Đông, thành phố Đồng Nai</t>
  </si>
  <si>
    <t>Bà Phan Thị Mỹ Tiên</t>
  </si>
  <si>
    <t>Ấp cọ Dầu 1, Xuân Đông, thành phố Đồng Nai</t>
  </si>
  <si>
    <t>Bà Nguyễn Thị Thu Thủy</t>
  </si>
  <si>
    <t>Ấp Liên Hiệp, xã Châu Đức, thành phố Hồ Chí Minh</t>
  </si>
  <si>
    <t>Khu phố 4, phường Long Khánh, thành phố Đồng Nai</t>
  </si>
  <si>
    <t>- Trung Tâm Phát Triển quỹ đất Thành Phố Đồng Nai, Chi nhánh Xuân Lộc (85%)</t>
  </si>
  <si>
    <t>- UBND Xã Xuân Đômg (15%)</t>
  </si>
  <si>
    <t xml:space="preserve">CỘNG HOÀ XÃ HỘI CHỦ NGHĨA VIỆT NAM </t>
  </si>
  <si>
    <t>Độc lập - Tự do - Hạnh phúc</t>
  </si>
  <si>
    <t>CHI NHÁNH XUÂN LỘC</t>
  </si>
  <si>
    <t xml:space="preserve">BẢNG TỔNG HỢP GIÁ TRỊ BỒI THƯỜNG, HỖ TRỢ CỦA CÁC HỘ GIA ĐÌNH, CÁ NHÂN </t>
  </si>
  <si>
    <t xml:space="preserve"> Thuộc dự án: Dự án bồi thường, hỗ trợ, tái định cư, giải phóng mặt bằng nâng cấp, mở rộng tuyến đường ĐT. 773 (Long Thành- Cẩm Mỹ- Xuân Lộc), huyện Xuân Lộc, Cẩm Mỹ, Long Thành, đoạn qua địa bàn xã Xuân Đông, thành phố Đồng Nai. </t>
  </si>
  <si>
    <t xml:space="preserve">Tổng </t>
  </si>
  <si>
    <t xml:space="preserve">1. Kinh phí bồi thường, hỗ trợ, tái định cư của tổ chức, hộ gia đình, cá nhân:  </t>
  </si>
  <si>
    <t xml:space="preserve">Trong đó: Kinh phí bồi thường, hỗ trợ, tái định cư để tính mức trích kinh phí tổ chức thực hiện bồi thường, hỗ trợ, tái định cư (không bao gồm thưởng bàn giao mặt bằng)  </t>
  </si>
  <si>
    <t xml:space="preserve">2. Kinh phí tổ chức thực hiện bồi thường 3,5% </t>
  </si>
  <si>
    <t xml:space="preserve">Trong đó: </t>
  </si>
  <si>
    <t xml:space="preserve">Tổng cộng (1+2): </t>
  </si>
  <si>
    <t xml:space="preserve">Bằng chữ: Một tỷ, bảy trăm hai mươi bảy triệu, một trăm ba mươi mốt ngàn, một trăm bảy mươi tám đồng </t>
  </si>
  <si>
    <t>Ông Nguyễn Vinh đại diện bà Đỗ Thị Dung (đã chết)</t>
  </si>
  <si>
    <t>Ông Nguyễn Đại Thắng và bà Phạm Thị Minh Xuân</t>
  </si>
  <si>
    <t xml:space="preserve">
         Xuân Lộc, ngày    tháng      năm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</si>
</sst>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164" formatCode="_-* #,##0.00\ _₫_-;\-* #,##0.00\ _₫_-;_-* &quot;-&quot;??\ _₫_-;_-@_-"/>
    <numFmt numFmtId="165" formatCode="_-* #,##0.0\ _₫_-;\-* #,##0.0\ _₫_-;_-* &quot;-&quot;??\ _₫_-;_-@_-"/>
    <numFmt numFmtId="166" formatCode="_-* #,##0\ _₫_-;\-* #,##0\ _₫_-;_-* &quot;-&quot;??\ _₫_-;_-@_-"/>
  </numFmts>
  <fonts count="10" x14ac:knownFonts="1">
    <font>
      <sz val="11"/>
      <color theme="1"/>
      <name val="Calibri"/>
      <family val="2"/>
      <scheme val="minor"/>
    </font>
    <font>
      <sz val="11"/>
      <color theme="1"/>
      <name val="Calibri"/>
      <family val="2"/>
      <charset val="163"/>
      <scheme val="minor"/>
    </font>
    <font>
      <sz val="11"/>
      <color theme="1"/>
      <name val="Calibri"/>
      <family val="2"/>
      <scheme val="minor"/>
    </font>
    <font>
      <b/>
      <sz val="9"/>
      <color rgb="FF000000"/>
      <name val="Times New Roman"/>
      <family val="1"/>
    </font>
    <font>
      <sz val="9"/>
      <color rgb="FF000000"/>
      <name val="Times New Roman"/>
      <family val="1"/>
    </font>
    <font>
      <i/>
      <sz val="12"/>
      <color rgb="FF000000"/>
      <name val="Times New Roman"/>
      <family val="1"/>
    </font>
    <font>
      <b/>
      <i/>
      <sz val="12"/>
      <color rgb="FF000000"/>
      <name val="Times New Roman"/>
      <family val="1"/>
    </font>
    <font>
      <sz val="12"/>
      <color rgb="FF000000"/>
      <name val="Times New Roman"/>
      <family val="1"/>
    </font>
    <font>
      <b/>
      <sz val="12"/>
      <color rgb="FF000000"/>
      <name val="Times New Roman"/>
      <family val="1"/>
    </font>
    <font>
      <b/>
      <u/>
      <sz val="12"/>
      <color rgb="FF000000"/>
      <name val="Times New Roman"/>
      <family val="1"/>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164" fontId="2" fillId="0" borderId="0" applyFont="0" applyFill="0" applyBorder="0" applyAlignment="0" applyProtection="0"/>
  </cellStyleXfs>
  <cellXfs count="24">
    <xf numFmtId="0" fontId="0" fillId="0" borderId="0" xfId="0"/>
    <xf numFmtId="165" fontId="0" fillId="0" borderId="0" xfId="1" applyNumberFormat="1" applyFont="1"/>
    <xf numFmtId="165" fontId="1" fillId="0" borderId="0" xfId="1" applyNumberFormat="1" applyFont="1"/>
    <xf numFmtId="0" fontId="3" fillId="0" borderId="1" xfId="0" applyFont="1" applyBorder="1" applyAlignment="1">
      <alignment horizontal="center" vertical="center" wrapText="1"/>
    </xf>
    <xf numFmtId="165" fontId="3"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65" fontId="4" fillId="0" borderId="1" xfId="1" applyNumberFormat="1" applyFont="1" applyBorder="1" applyAlignment="1">
      <alignment horizontal="right" vertical="center" wrapText="1"/>
    </xf>
    <xf numFmtId="41" fontId="4" fillId="0" borderId="1" xfId="0" applyNumberFormat="1" applyFont="1" applyBorder="1" applyAlignment="1">
      <alignment horizontal="right" vertical="center" wrapText="1"/>
    </xf>
    <xf numFmtId="41"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165" fontId="3" fillId="0" borderId="1" xfId="1" applyNumberFormat="1" applyFont="1" applyBorder="1" applyAlignment="1">
      <alignment horizontal="right" vertical="center" wrapText="1"/>
    </xf>
    <xf numFmtId="166" fontId="3" fillId="0" borderId="1" xfId="1" applyNumberFormat="1" applyFont="1" applyBorder="1" applyAlignment="1">
      <alignment horizontal="right" vertical="center" wrapText="1"/>
    </xf>
    <xf numFmtId="41" fontId="0" fillId="0" borderId="0" xfId="0" applyNumberFormat="1"/>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6" fillId="0" borderId="0" xfId="0" applyFont="1" applyAlignment="1">
      <alignment horizontal="center" vertical="center" wrapText="1"/>
    </xf>
    <xf numFmtId="0" fontId="3" fillId="0" borderId="1" xfId="0" applyFont="1" applyBorder="1" applyAlignment="1">
      <alignment horizontal="center" vertical="center" wrapText="1"/>
    </xf>
    <xf numFmtId="165" fontId="3" fillId="0" borderId="1" xfId="1" applyNumberFormat="1" applyFont="1"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9" fillId="0" borderId="0" xfId="0" applyFont="1" applyAlignment="1">
      <alignment horizontal="center" vertical="top" wrapText="1"/>
    </xf>
    <xf numFmtId="0" fontId="5" fillId="0" borderId="0" xfId="0" applyFont="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CFAF4-5CFE-465E-A128-67ECDD5B39D8}">
  <dimension ref="A1:S23"/>
  <sheetViews>
    <sheetView tabSelected="1" view="pageBreakPreview" topLeftCell="A8" zoomScale="60" zoomScaleNormal="85" workbookViewId="0">
      <selection activeCell="X14" sqref="X14"/>
    </sheetView>
  </sheetViews>
  <sheetFormatPr defaultRowHeight="14.4" x14ac:dyDescent="0.3"/>
  <cols>
    <col min="1" max="1" width="3.88671875" customWidth="1"/>
    <col min="2" max="2" width="10.33203125" customWidth="1"/>
    <col min="3" max="3" width="10" customWidth="1"/>
    <col min="4" max="4" width="8" style="1" customWidth="1"/>
    <col min="5" max="5" width="4.6640625" customWidth="1"/>
    <col min="6" max="6" width="4.5546875" customWidth="1"/>
    <col min="7" max="7" width="8" style="2" customWidth="1"/>
    <col min="8" max="8" width="6.44140625" style="1" customWidth="1"/>
    <col min="9" max="9" width="8.109375" style="1" customWidth="1"/>
    <col min="10" max="10" width="6.33203125" customWidth="1"/>
    <col min="11" max="11" width="12.6640625" customWidth="1"/>
    <col min="12" max="12" width="10.44140625" customWidth="1"/>
    <col min="13" max="13" width="11.44140625" customWidth="1"/>
    <col min="14" max="15" width="10.44140625" customWidth="1"/>
    <col min="16" max="16" width="13.109375" customWidth="1"/>
    <col min="17" max="17" width="5.109375" customWidth="1"/>
    <col min="19" max="19" width="14.44140625" customWidth="1"/>
  </cols>
  <sheetData>
    <row r="1" spans="1:17" ht="15.6" x14ac:dyDescent="0.3">
      <c r="A1" s="20" t="s">
        <v>0</v>
      </c>
      <c r="B1" s="20"/>
      <c r="C1" s="20"/>
      <c r="D1" s="20"/>
      <c r="E1" s="20"/>
      <c r="F1" s="20"/>
      <c r="G1" s="20"/>
      <c r="H1" s="20"/>
      <c r="I1" s="20"/>
      <c r="J1" s="21" t="s">
        <v>33</v>
      </c>
      <c r="K1" s="21"/>
      <c r="L1" s="21"/>
      <c r="M1" s="21"/>
      <c r="N1" s="21"/>
      <c r="O1" s="21"/>
      <c r="P1" s="21"/>
      <c r="Q1" s="21"/>
    </row>
    <row r="2" spans="1:17" ht="15.6" x14ac:dyDescent="0.3">
      <c r="A2" s="20" t="s">
        <v>1</v>
      </c>
      <c r="B2" s="20"/>
      <c r="C2" s="20"/>
      <c r="D2" s="20"/>
      <c r="E2" s="20"/>
      <c r="F2" s="20"/>
      <c r="G2" s="20"/>
      <c r="H2" s="20"/>
      <c r="I2" s="20"/>
      <c r="J2" s="22" t="s">
        <v>34</v>
      </c>
      <c r="K2" s="21"/>
      <c r="L2" s="21"/>
      <c r="M2" s="21"/>
      <c r="N2" s="21"/>
      <c r="O2" s="21"/>
      <c r="P2" s="21"/>
      <c r="Q2" s="21"/>
    </row>
    <row r="3" spans="1:17" ht="46.35" customHeight="1" x14ac:dyDescent="0.3">
      <c r="A3" s="22" t="s">
        <v>35</v>
      </c>
      <c r="B3" s="22"/>
      <c r="C3" s="22"/>
      <c r="D3" s="22"/>
      <c r="E3" s="22"/>
      <c r="F3" s="22"/>
      <c r="G3" s="22"/>
      <c r="H3" s="22"/>
      <c r="I3" s="22"/>
      <c r="J3" s="23" t="s">
        <v>47</v>
      </c>
      <c r="K3" s="23"/>
      <c r="L3" s="23"/>
      <c r="M3" s="23"/>
      <c r="N3" s="23"/>
      <c r="O3" s="23"/>
      <c r="P3" s="23"/>
      <c r="Q3" s="23"/>
    </row>
    <row r="4" spans="1:17" ht="24" customHeight="1" x14ac:dyDescent="0.3">
      <c r="A4" s="19" t="s">
        <v>36</v>
      </c>
      <c r="B4" s="19"/>
      <c r="C4" s="19"/>
      <c r="D4" s="19"/>
      <c r="E4" s="19"/>
      <c r="F4" s="19"/>
      <c r="G4" s="19"/>
      <c r="H4" s="19"/>
      <c r="I4" s="19"/>
      <c r="J4" s="19"/>
      <c r="K4" s="19"/>
      <c r="L4" s="19"/>
      <c r="M4" s="19"/>
      <c r="N4" s="19"/>
      <c r="O4" s="19"/>
      <c r="P4" s="19"/>
      <c r="Q4" s="19"/>
    </row>
    <row r="5" spans="1:17" ht="57" customHeight="1" x14ac:dyDescent="0.3">
      <c r="A5" s="19" t="s">
        <v>37</v>
      </c>
      <c r="B5" s="19"/>
      <c r="C5" s="19"/>
      <c r="D5" s="19"/>
      <c r="E5" s="19"/>
      <c r="F5" s="19"/>
      <c r="G5" s="19"/>
      <c r="H5" s="19"/>
      <c r="I5" s="19"/>
      <c r="J5" s="19"/>
      <c r="K5" s="19"/>
      <c r="L5" s="19"/>
      <c r="M5" s="19"/>
      <c r="N5" s="19"/>
      <c r="O5" s="19"/>
      <c r="P5" s="19"/>
      <c r="Q5" s="19"/>
    </row>
    <row r="6" spans="1:17" ht="21.6" customHeight="1" x14ac:dyDescent="0.3">
      <c r="A6" s="17" t="s">
        <v>3</v>
      </c>
      <c r="B6" s="17" t="s">
        <v>4</v>
      </c>
      <c r="C6" s="17" t="s">
        <v>5</v>
      </c>
      <c r="D6" s="17" t="s">
        <v>6</v>
      </c>
      <c r="E6" s="17"/>
      <c r="F6" s="17"/>
      <c r="G6" s="17"/>
      <c r="H6" s="17"/>
      <c r="I6" s="17"/>
      <c r="J6" s="17"/>
      <c r="K6" s="17" t="s">
        <v>7</v>
      </c>
      <c r="L6" s="17" t="s">
        <v>8</v>
      </c>
      <c r="M6" s="17" t="s">
        <v>9</v>
      </c>
      <c r="N6" s="17" t="s">
        <v>10</v>
      </c>
      <c r="O6" s="17" t="s">
        <v>11</v>
      </c>
      <c r="P6" s="17" t="s">
        <v>12</v>
      </c>
      <c r="Q6" s="17" t="s">
        <v>13</v>
      </c>
    </row>
    <row r="7" spans="1:17" ht="33.6" customHeight="1" x14ac:dyDescent="0.3">
      <c r="A7" s="17"/>
      <c r="B7" s="17"/>
      <c r="C7" s="17"/>
      <c r="D7" s="18" t="s">
        <v>14</v>
      </c>
      <c r="E7" s="17" t="s">
        <v>15</v>
      </c>
      <c r="F7" s="17"/>
      <c r="G7" s="17" t="s">
        <v>16</v>
      </c>
      <c r="H7" s="17"/>
      <c r="I7" s="17"/>
      <c r="J7" s="17"/>
      <c r="K7" s="17"/>
      <c r="L7" s="17"/>
      <c r="M7" s="17"/>
      <c r="N7" s="17"/>
      <c r="O7" s="17"/>
      <c r="P7" s="17"/>
      <c r="Q7" s="17"/>
    </row>
    <row r="8" spans="1:17" ht="81.599999999999994" customHeight="1" x14ac:dyDescent="0.3">
      <c r="A8" s="17"/>
      <c r="B8" s="17"/>
      <c r="C8" s="17"/>
      <c r="D8" s="18"/>
      <c r="E8" s="3" t="s">
        <v>14</v>
      </c>
      <c r="F8" s="3" t="s">
        <v>17</v>
      </c>
      <c r="G8" s="4" t="s">
        <v>14</v>
      </c>
      <c r="H8" s="4" t="s">
        <v>18</v>
      </c>
      <c r="I8" s="4" t="s">
        <v>19</v>
      </c>
      <c r="J8" s="3" t="s">
        <v>20</v>
      </c>
      <c r="K8" s="17"/>
      <c r="L8" s="17"/>
      <c r="M8" s="17"/>
      <c r="N8" s="17"/>
      <c r="O8" s="17"/>
      <c r="P8" s="17"/>
      <c r="Q8" s="17"/>
    </row>
    <row r="9" spans="1:17" ht="77.400000000000006" customHeight="1" x14ac:dyDescent="0.3">
      <c r="A9" s="5">
        <v>1</v>
      </c>
      <c r="B9" s="6" t="s">
        <v>45</v>
      </c>
      <c r="C9" s="6" t="s">
        <v>21</v>
      </c>
      <c r="D9" s="7">
        <v>837.4</v>
      </c>
      <c r="E9" s="8">
        <v>0</v>
      </c>
      <c r="F9" s="8">
        <v>0</v>
      </c>
      <c r="G9" s="7">
        <v>837.4</v>
      </c>
      <c r="H9" s="7">
        <v>0</v>
      </c>
      <c r="I9" s="7">
        <v>837.4</v>
      </c>
      <c r="J9" s="8">
        <v>0</v>
      </c>
      <c r="K9" s="8">
        <v>252520400</v>
      </c>
      <c r="L9" s="8">
        <v>0</v>
      </c>
      <c r="M9" s="8">
        <v>0</v>
      </c>
      <c r="N9" s="8">
        <v>0</v>
      </c>
      <c r="O9" s="8">
        <v>16000000</v>
      </c>
      <c r="P9" s="9">
        <v>268520400</v>
      </c>
      <c r="Q9" s="10" t="s">
        <v>2</v>
      </c>
    </row>
    <row r="10" spans="1:17" ht="55.2" customHeight="1" x14ac:dyDescent="0.3">
      <c r="A10" s="5">
        <v>2</v>
      </c>
      <c r="B10" s="6" t="s">
        <v>22</v>
      </c>
      <c r="C10" s="6" t="s">
        <v>23</v>
      </c>
      <c r="D10" s="7">
        <v>11.1</v>
      </c>
      <c r="E10" s="8">
        <v>0</v>
      </c>
      <c r="F10" s="8">
        <v>0</v>
      </c>
      <c r="G10" s="7">
        <v>11.1</v>
      </c>
      <c r="H10" s="7">
        <v>0</v>
      </c>
      <c r="I10" s="7">
        <v>11.1</v>
      </c>
      <c r="J10" s="8">
        <v>0</v>
      </c>
      <c r="K10" s="8">
        <v>3186810</v>
      </c>
      <c r="L10" s="8">
        <v>0</v>
      </c>
      <c r="M10" s="8">
        <v>249750</v>
      </c>
      <c r="N10" s="8">
        <v>0</v>
      </c>
      <c r="O10" s="8">
        <v>2000000</v>
      </c>
      <c r="P10" s="9">
        <v>5436560</v>
      </c>
      <c r="Q10" s="10" t="s">
        <v>2</v>
      </c>
    </row>
    <row r="11" spans="1:17" ht="50.4" customHeight="1" x14ac:dyDescent="0.3">
      <c r="A11" s="5">
        <v>3</v>
      </c>
      <c r="B11" s="6" t="s">
        <v>24</v>
      </c>
      <c r="C11" s="6" t="s">
        <v>25</v>
      </c>
      <c r="D11" s="7">
        <v>213.3</v>
      </c>
      <c r="E11" s="8">
        <v>0</v>
      </c>
      <c r="F11" s="8">
        <v>0</v>
      </c>
      <c r="G11" s="7">
        <v>213.3</v>
      </c>
      <c r="H11" s="7">
        <v>0</v>
      </c>
      <c r="I11" s="7">
        <v>213.3</v>
      </c>
      <c r="J11" s="8">
        <v>0</v>
      </c>
      <c r="K11" s="8">
        <v>49176315</v>
      </c>
      <c r="L11" s="8">
        <v>0</v>
      </c>
      <c r="M11" s="8">
        <v>0</v>
      </c>
      <c r="N11" s="8">
        <v>0</v>
      </c>
      <c r="O11" s="8">
        <v>4000000</v>
      </c>
      <c r="P11" s="9">
        <v>53176315</v>
      </c>
      <c r="Q11" s="10" t="s">
        <v>2</v>
      </c>
    </row>
    <row r="12" spans="1:17" ht="58.2" customHeight="1" x14ac:dyDescent="0.3">
      <c r="A12" s="5">
        <v>4</v>
      </c>
      <c r="B12" s="6" t="s">
        <v>26</v>
      </c>
      <c r="C12" s="6" t="s">
        <v>27</v>
      </c>
      <c r="D12" s="7">
        <v>94.6</v>
      </c>
      <c r="E12" s="8">
        <v>0</v>
      </c>
      <c r="F12" s="8">
        <v>0</v>
      </c>
      <c r="G12" s="7">
        <v>94.6</v>
      </c>
      <c r="H12" s="7">
        <v>94.6</v>
      </c>
      <c r="I12" s="7">
        <v>0</v>
      </c>
      <c r="J12" s="8">
        <v>0</v>
      </c>
      <c r="K12" s="8">
        <v>21810030</v>
      </c>
      <c r="L12" s="8">
        <v>0</v>
      </c>
      <c r="M12" s="8">
        <v>0</v>
      </c>
      <c r="N12" s="8">
        <v>24272100</v>
      </c>
      <c r="O12" s="8">
        <v>4000000</v>
      </c>
      <c r="P12" s="9">
        <v>50082130</v>
      </c>
      <c r="Q12" s="10" t="s">
        <v>2</v>
      </c>
    </row>
    <row r="13" spans="1:17" ht="70.8" customHeight="1" x14ac:dyDescent="0.3">
      <c r="A13" s="5">
        <v>5</v>
      </c>
      <c r="B13" s="6" t="s">
        <v>28</v>
      </c>
      <c r="C13" s="6" t="s">
        <v>29</v>
      </c>
      <c r="D13" s="7">
        <v>1678.2</v>
      </c>
      <c r="E13" s="8">
        <v>0</v>
      </c>
      <c r="F13" s="8">
        <v>0</v>
      </c>
      <c r="G13" s="7">
        <v>1678.2</v>
      </c>
      <c r="H13" s="7">
        <v>580.1</v>
      </c>
      <c r="I13" s="7">
        <v>1098.0999999999999</v>
      </c>
      <c r="J13" s="8">
        <v>0</v>
      </c>
      <c r="K13" s="8">
        <v>373534805</v>
      </c>
      <c r="L13" s="8">
        <v>0</v>
      </c>
      <c r="M13" s="8">
        <v>0</v>
      </c>
      <c r="N13" s="8">
        <v>3420000</v>
      </c>
      <c r="O13" s="8">
        <v>16000000</v>
      </c>
      <c r="P13" s="9">
        <v>392954805</v>
      </c>
      <c r="Q13" s="10" t="s">
        <v>2</v>
      </c>
    </row>
    <row r="14" spans="1:17" ht="60" customHeight="1" x14ac:dyDescent="0.3">
      <c r="A14" s="5">
        <v>6</v>
      </c>
      <c r="B14" s="6" t="s">
        <v>46</v>
      </c>
      <c r="C14" s="6" t="s">
        <v>30</v>
      </c>
      <c r="D14" s="7">
        <v>4036</v>
      </c>
      <c r="E14" s="8">
        <v>0</v>
      </c>
      <c r="F14" s="8">
        <v>0</v>
      </c>
      <c r="G14" s="7">
        <v>4036</v>
      </c>
      <c r="H14" s="7">
        <v>0</v>
      </c>
      <c r="I14" s="7">
        <v>0</v>
      </c>
      <c r="J14" s="8">
        <v>4036</v>
      </c>
      <c r="K14" s="8">
        <v>677200440</v>
      </c>
      <c r="L14" s="8">
        <v>38432640</v>
      </c>
      <c r="M14" s="8">
        <v>163309104</v>
      </c>
      <c r="N14" s="8">
        <v>1710000</v>
      </c>
      <c r="O14" s="8">
        <v>20000000</v>
      </c>
      <c r="P14" s="9">
        <v>900652184</v>
      </c>
      <c r="Q14" s="10" t="s">
        <v>2</v>
      </c>
    </row>
    <row r="15" spans="1:17" ht="30" customHeight="1" x14ac:dyDescent="0.3">
      <c r="A15" s="17" t="s">
        <v>38</v>
      </c>
      <c r="B15" s="17"/>
      <c r="C15" s="17"/>
      <c r="D15" s="11">
        <f>SUM(D9:D14)</f>
        <v>6870.6</v>
      </c>
      <c r="E15" s="11">
        <f t="shared" ref="E15:P15" si="0">SUM(E9:E14)</f>
        <v>0</v>
      </c>
      <c r="F15" s="11">
        <f t="shared" si="0"/>
        <v>0</v>
      </c>
      <c r="G15" s="11">
        <f t="shared" si="0"/>
        <v>6870.6</v>
      </c>
      <c r="H15" s="11">
        <f t="shared" si="0"/>
        <v>674.7</v>
      </c>
      <c r="I15" s="11">
        <f t="shared" si="0"/>
        <v>2159.8999999999996</v>
      </c>
      <c r="J15" s="12">
        <f t="shared" si="0"/>
        <v>4036</v>
      </c>
      <c r="K15" s="12">
        <f t="shared" si="0"/>
        <v>1377428800</v>
      </c>
      <c r="L15" s="12">
        <f t="shared" si="0"/>
        <v>38432640</v>
      </c>
      <c r="M15" s="12">
        <f t="shared" si="0"/>
        <v>163558854</v>
      </c>
      <c r="N15" s="12">
        <f t="shared" si="0"/>
        <v>29402100</v>
      </c>
      <c r="O15" s="12">
        <f t="shared" si="0"/>
        <v>62000000</v>
      </c>
      <c r="P15" s="12">
        <f t="shared" si="0"/>
        <v>1670822394</v>
      </c>
      <c r="Q15" s="10" t="s">
        <v>2</v>
      </c>
    </row>
    <row r="16" spans="1:17" ht="22.8" customHeight="1" x14ac:dyDescent="0.3">
      <c r="A16" s="15" t="s">
        <v>39</v>
      </c>
      <c r="B16" s="15"/>
      <c r="C16" s="15"/>
      <c r="D16" s="15"/>
      <c r="E16" s="15"/>
      <c r="F16" s="15"/>
      <c r="G16" s="15"/>
      <c r="H16" s="15"/>
      <c r="I16" s="15"/>
      <c r="J16" s="15"/>
      <c r="K16" s="15"/>
      <c r="L16" s="15"/>
      <c r="M16" s="15"/>
      <c r="N16" s="15"/>
      <c r="O16" s="15"/>
      <c r="P16" s="9">
        <v>1670822394</v>
      </c>
      <c r="Q16" s="10" t="s">
        <v>2</v>
      </c>
    </row>
    <row r="17" spans="1:19" ht="22.8" customHeight="1" x14ac:dyDescent="0.3">
      <c r="A17" s="15" t="s">
        <v>40</v>
      </c>
      <c r="B17" s="15"/>
      <c r="C17" s="15"/>
      <c r="D17" s="15"/>
      <c r="E17" s="15"/>
      <c r="F17" s="15"/>
      <c r="G17" s="15"/>
      <c r="H17" s="15"/>
      <c r="I17" s="15"/>
      <c r="J17" s="15"/>
      <c r="K17" s="15"/>
      <c r="L17" s="15"/>
      <c r="M17" s="15"/>
      <c r="N17" s="15"/>
      <c r="O17" s="15"/>
      <c r="P17" s="9">
        <v>1608822394</v>
      </c>
      <c r="Q17" s="10" t="s">
        <v>2</v>
      </c>
    </row>
    <row r="18" spans="1:19" ht="22.8" customHeight="1" x14ac:dyDescent="0.3">
      <c r="A18" s="15" t="s">
        <v>41</v>
      </c>
      <c r="B18" s="15"/>
      <c r="C18" s="15"/>
      <c r="D18" s="15"/>
      <c r="E18" s="15"/>
      <c r="F18" s="15"/>
      <c r="G18" s="15"/>
      <c r="H18" s="15"/>
      <c r="I18" s="15"/>
      <c r="J18" s="15"/>
      <c r="K18" s="15"/>
      <c r="L18" s="15"/>
      <c r="M18" s="15"/>
      <c r="N18" s="15"/>
      <c r="O18" s="15"/>
      <c r="P18" s="9">
        <f>P17*3.5%</f>
        <v>56308783.790000007</v>
      </c>
      <c r="Q18" s="10" t="s">
        <v>2</v>
      </c>
      <c r="S18" s="13"/>
    </row>
    <row r="19" spans="1:19" ht="22.8" customHeight="1" x14ac:dyDescent="0.3">
      <c r="A19" s="15" t="s">
        <v>42</v>
      </c>
      <c r="B19" s="15"/>
      <c r="C19" s="15"/>
      <c r="D19" s="15"/>
      <c r="E19" s="15"/>
      <c r="F19" s="15"/>
      <c r="G19" s="15"/>
      <c r="H19" s="15"/>
      <c r="I19" s="15"/>
      <c r="J19" s="15"/>
      <c r="K19" s="15"/>
      <c r="L19" s="15"/>
      <c r="M19" s="15"/>
      <c r="N19" s="15"/>
      <c r="O19" s="15"/>
      <c r="P19" s="10" t="s">
        <v>2</v>
      </c>
      <c r="Q19" s="10" t="s">
        <v>2</v>
      </c>
    </row>
    <row r="20" spans="1:19" ht="22.8" customHeight="1" x14ac:dyDescent="0.3">
      <c r="A20" s="14" t="s">
        <v>31</v>
      </c>
      <c r="B20" s="14"/>
      <c r="C20" s="14"/>
      <c r="D20" s="14"/>
      <c r="E20" s="14"/>
      <c r="F20" s="14"/>
      <c r="G20" s="14"/>
      <c r="H20" s="14"/>
      <c r="I20" s="14"/>
      <c r="J20" s="14"/>
      <c r="K20" s="14"/>
      <c r="L20" s="14"/>
      <c r="M20" s="14"/>
      <c r="N20" s="14"/>
      <c r="O20" s="14"/>
      <c r="P20" s="8">
        <f>P18*85%</f>
        <v>47862466.221500002</v>
      </c>
      <c r="Q20" s="10" t="s">
        <v>2</v>
      </c>
    </row>
    <row r="21" spans="1:19" ht="22.8" customHeight="1" x14ac:dyDescent="0.3">
      <c r="A21" s="14" t="s">
        <v>32</v>
      </c>
      <c r="B21" s="14"/>
      <c r="C21" s="14"/>
      <c r="D21" s="14"/>
      <c r="E21" s="14"/>
      <c r="F21" s="14"/>
      <c r="G21" s="14"/>
      <c r="H21" s="14"/>
      <c r="I21" s="14"/>
      <c r="J21" s="14"/>
      <c r="K21" s="14"/>
      <c r="L21" s="14"/>
      <c r="M21" s="14"/>
      <c r="N21" s="14"/>
      <c r="O21" s="14"/>
      <c r="P21" s="8">
        <f>P18*15%</f>
        <v>8446317.568500001</v>
      </c>
      <c r="Q21" s="10" t="s">
        <v>2</v>
      </c>
    </row>
    <row r="22" spans="1:19" ht="22.8" customHeight="1" x14ac:dyDescent="0.3">
      <c r="A22" s="15" t="s">
        <v>43</v>
      </c>
      <c r="B22" s="15"/>
      <c r="C22" s="15"/>
      <c r="D22" s="15"/>
      <c r="E22" s="15"/>
      <c r="F22" s="15"/>
      <c r="G22" s="15"/>
      <c r="H22" s="15"/>
      <c r="I22" s="15"/>
      <c r="J22" s="15"/>
      <c r="K22" s="15"/>
      <c r="L22" s="15"/>
      <c r="M22" s="15"/>
      <c r="N22" s="15"/>
      <c r="O22" s="15"/>
      <c r="P22" s="9">
        <f>P15+P18</f>
        <v>1727131177.79</v>
      </c>
      <c r="Q22" s="10" t="s">
        <v>2</v>
      </c>
    </row>
    <row r="23" spans="1:19" ht="23.4" customHeight="1" x14ac:dyDescent="0.3">
      <c r="A23" s="16" t="s">
        <v>44</v>
      </c>
      <c r="B23" s="16"/>
      <c r="C23" s="16"/>
      <c r="D23" s="16"/>
      <c r="E23" s="16"/>
      <c r="F23" s="16"/>
      <c r="G23" s="16"/>
      <c r="H23" s="16"/>
      <c r="I23" s="16"/>
      <c r="J23" s="16"/>
      <c r="K23" s="16"/>
      <c r="L23" s="16"/>
      <c r="M23" s="16"/>
      <c r="N23" s="16"/>
      <c r="O23" s="16"/>
      <c r="P23" s="16"/>
      <c r="Q23" s="16"/>
    </row>
  </sheetData>
  <mergeCells count="31">
    <mergeCell ref="A1:I1"/>
    <mergeCell ref="J1:Q1"/>
    <mergeCell ref="A2:I2"/>
    <mergeCell ref="J2:Q2"/>
    <mergeCell ref="A3:I3"/>
    <mergeCell ref="J3:Q3"/>
    <mergeCell ref="A4:Q4"/>
    <mergeCell ref="A5:Q5"/>
    <mergeCell ref="A6:A8"/>
    <mergeCell ref="B6:B8"/>
    <mergeCell ref="C6:C8"/>
    <mergeCell ref="D6:J6"/>
    <mergeCell ref="K6:K8"/>
    <mergeCell ref="L6:L8"/>
    <mergeCell ref="M6:M8"/>
    <mergeCell ref="N6:N8"/>
    <mergeCell ref="O6:O8"/>
    <mergeCell ref="P6:P8"/>
    <mergeCell ref="Q6:Q8"/>
    <mergeCell ref="D7:D8"/>
    <mergeCell ref="E7:F7"/>
    <mergeCell ref="G7:J7"/>
    <mergeCell ref="A21:O21"/>
    <mergeCell ref="A22:O22"/>
    <mergeCell ref="A23:Q23"/>
    <mergeCell ref="A15:C15"/>
    <mergeCell ref="A16:O16"/>
    <mergeCell ref="A17:O17"/>
    <mergeCell ref="A18:O18"/>
    <mergeCell ref="A19:O19"/>
    <mergeCell ref="A20:O20"/>
  </mergeCells>
  <printOptions horizontalCentered="1"/>
  <pageMargins left="0.196850393700787" right="0.196850393700787" top="0.196850393700787" bottom="0.196850393700787" header="0.196850393700787" footer="0.196850393700787"/>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2026-09-08T09:30:53Z</dcterms:created>
  <dcterms:modified xsi:type="dcterms:W3CDTF">2026-09-09T09:10:38Z</dcterms:modified>
  <cp:category/>
</cp:coreProperties>
</file>